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6785" yWindow="465" windowWidth="21600" windowHeight="21060"/>
  </bookViews>
  <sheets>
    <sheet name="Cuadro 5" sheetId="2" r:id="rId1"/>
  </sheets>
  <definedNames>
    <definedName name="_xlnm.Print_Area" localSheetId="0">'Cuadro 5'!$A$1:$H$77</definedName>
    <definedName name="_xlnm.Print_Titles" localSheetId="0">'Cuadro 5'!$8:$11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2" l="1"/>
  <c r="H66" i="2"/>
  <c r="B66" i="2"/>
  <c r="F66" i="2"/>
  <c r="E66" i="2"/>
  <c r="C66" i="2"/>
  <c r="D66" i="2"/>
  <c r="E62" i="2"/>
  <c r="F62" i="2"/>
  <c r="B62" i="2"/>
  <c r="G62" i="2"/>
  <c r="C62" i="2"/>
  <c r="H62" i="2"/>
  <c r="D62" i="2"/>
  <c r="C59" i="2"/>
  <c r="H59" i="2"/>
  <c r="H58" i="2" s="1"/>
  <c r="G59" i="2"/>
  <c r="F59" i="2"/>
  <c r="E59" i="2"/>
  <c r="D59" i="2"/>
  <c r="D58" i="2" s="1"/>
  <c r="B59" i="2"/>
  <c r="C48" i="2"/>
  <c r="G48" i="2"/>
  <c r="H48" i="2"/>
  <c r="F48" i="2"/>
  <c r="E48" i="2"/>
  <c r="D48" i="2"/>
  <c r="B48" i="2"/>
  <c r="H34" i="2"/>
  <c r="E34" i="2"/>
  <c r="B34" i="2"/>
  <c r="C34" i="2"/>
  <c r="G34" i="2"/>
  <c r="F34" i="2"/>
  <c r="D34" i="2"/>
  <c r="F30" i="2"/>
  <c r="G30" i="2"/>
  <c r="D30" i="2"/>
  <c r="H30" i="2"/>
  <c r="B30" i="2"/>
  <c r="E30" i="2"/>
  <c r="C30" i="2"/>
  <c r="H25" i="2"/>
  <c r="E25" i="2"/>
  <c r="F25" i="2"/>
  <c r="C25" i="2"/>
  <c r="G25" i="2"/>
  <c r="D25" i="2"/>
  <c r="B25" i="2"/>
  <c r="D14" i="2"/>
  <c r="H14" i="2"/>
  <c r="E14" i="2"/>
  <c r="E13" i="2" s="1"/>
  <c r="F14" i="2"/>
  <c r="C14" i="2"/>
  <c r="B14" i="2"/>
  <c r="G14" i="2"/>
  <c r="F58" i="2" l="1"/>
  <c r="G58" i="2"/>
  <c r="C29" i="2"/>
  <c r="E29" i="2"/>
  <c r="F29" i="2"/>
  <c r="D13" i="2"/>
  <c r="G13" i="2"/>
  <c r="B13" i="2"/>
  <c r="C13" i="2"/>
  <c r="H13" i="2"/>
  <c r="C58" i="2"/>
  <c r="E58" i="2"/>
  <c r="B58" i="2"/>
  <c r="F13" i="2"/>
  <c r="H29" i="2"/>
  <c r="H12" i="2" s="1"/>
  <c r="D29" i="2"/>
  <c r="D12" i="2" s="1"/>
  <c r="B29" i="2"/>
  <c r="G29" i="2"/>
  <c r="E12" i="2" l="1"/>
  <c r="C12" i="2"/>
  <c r="G12" i="2"/>
  <c r="F12" i="2"/>
  <c r="B12" i="2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<sst xmlns="http://schemas.openxmlformats.org/spreadsheetml/2006/main" count="76" uniqueCount="76">
  <si>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</si>
  <si>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</si>
  <si>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</si>
  <si>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</si>
  <si>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</si>
  <si>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</si>
  <si>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</si>
  <si>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</si>
  <si>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</si>
  <si>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</si>
  <si>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</si>
  <si>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</si>
  <si>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</si>
  <si>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</si>
  <si>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</si>
  <si>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</si>
  <si>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</si>
  <si>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</si>
  <si>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</si>
  <si>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</si>
  <si>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</si>
  <si>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</si>
  <si>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</si>
  <si>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</si>
  <si>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</si>
  <si>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</si>
  <si>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</si>
  <si>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</si>
  <si>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</si>
  <si>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</si>
  <si>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</si>
  <si>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</si>
  <si>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</si>
  <si>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</si>
  <si>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</si>
  <si>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</si>
  <si>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</si>
  <si>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</si>
  <si>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</si>
  <si>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</si>
  <si>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</si>
  <si>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</si>
  <si>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</si>
  <si>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</si>
  <si>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</si>
  <si>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</si>
  <si>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</si>
  <si>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</si>
  <si>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</si>
  <si>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</si>
  <si>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</si>
  <si>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</si>
  <si>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</si>
  <si>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</si>
  <si>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</si>
  <si>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</si>
  <si>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</si>
  <si>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</si>
  <si>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</si>
  <si>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</si>
  <si>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</si>
  <si>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Cuadro 5.  FLUJO DE INVERSIÓN EXTRANJERA DIRECTA (IED) EN LA REPÚBLICA,</t>
  </si>
  <si>
    <t>Flujo de IED</t>
  </si>
  <si>
    <t>2021 (P)</t>
  </si>
  <si>
    <t>(En miles de balboas)</t>
  </si>
  <si>
    <t>NOTA: La diferencia que se observa entre el total y los parciales se debe al redondeo del computador.</t>
  </si>
  <si>
    <t>Uruguay</t>
  </si>
  <si>
    <t>Otros países (1): Andorra, Liechtenstein, Turquía y Ucrania</t>
  </si>
  <si>
    <t xml:space="preserve">Otros países (1): Angola, Australia, Islas del Pacífico y República de Sudáfrica </t>
  </si>
  <si>
    <t>2022 (P)</t>
  </si>
  <si>
    <t>Otros países (1): Austria, Chipre, Finlandia, Grecia, Hungría, Irlanda, Luxemburgo, Polonia y Portugal</t>
  </si>
  <si>
    <t>(1)  En este renglón, por confidencialidad estadística, se incluyen los países que registran hasta dos empresas de inversión directa.</t>
  </si>
  <si>
    <t>Asia (Continuación):</t>
  </si>
  <si>
    <t>Otros países (1): Aruba, Antigua y Barbuda, Belice, Bermudas, Haití, Islas Caimán, Curazao, Indias Occidentales Británicas, Islas de Sotavento, Islas de Barlovento, Trinidad y Tobago</t>
  </si>
  <si>
    <t>2023 (P)</t>
  </si>
  <si>
    <t>SEGÚN PAÍS DE ORIGEN: AÑOS 2017-23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</si>
</sst>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center"/>
    </xf>
    <xf numFmtId="3" fontId="4" fillId="0" borderId="10" xfId="0" applyNumberFormat="1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3" fontId="3" fillId="0" borderId="12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3" fontId="4" fillId="0" borderId="12" xfId="0" applyNumberFormat="1" applyFont="1" applyBorder="1"/>
    <xf numFmtId="3" fontId="3" fillId="0" borderId="12" xfId="0" applyNumberFormat="1" applyFont="1" applyBorder="1"/>
    <xf numFmtId="0" fontId="1" fillId="0" borderId="0" xfId="0" applyFont="1" applyFill="1"/>
    <xf numFmtId="164" fontId="1" fillId="0" borderId="2" xfId="0" applyNumberFormat="1" applyFont="1" applyBorder="1"/>
    <xf numFmtId="0" fontId="1" fillId="0" borderId="0" xfId="0" applyFont="1" applyBorder="1"/>
    <xf numFmtId="3" fontId="3" fillId="0" borderId="0" xfId="0" applyNumberFormat="1" applyFont="1" applyFill="1" applyBorder="1"/>
    <xf numFmtId="3" fontId="3" fillId="0" borderId="11" xfId="0" applyNumberFormat="1" applyFont="1" applyFill="1" applyBorder="1"/>
    <xf numFmtId="3" fontId="3" fillId="0" borderId="5" xfId="0" applyNumberFormat="1" applyFont="1" applyFill="1" applyBorder="1"/>
    <xf numFmtId="3" fontId="1" fillId="0" borderId="11" xfId="0" applyNumberFormat="1" applyFont="1" applyFill="1" applyBorder="1"/>
    <xf numFmtId="3" fontId="4" fillId="0" borderId="12" xfId="0" applyNumberFormat="1" applyFont="1" applyFill="1" applyBorder="1"/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/>
    <xf numFmtId="0" fontId="3" fillId="0" borderId="0" xfId="0" applyNumberFormat="1" applyFont="1" applyFill="1" applyBorder="1"/>
    <xf numFmtId="3" fontId="4" fillId="0" borderId="10" xfId="0" applyNumberFormat="1" applyFont="1" applyBorder="1"/>
    <xf numFmtId="3" fontId="3" fillId="0" borderId="10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H1"/>
    </sheetView>
  </sheetViews>
  <sheetFormatPr baseColWidth="10" defaultColWidth="10.85546875" defaultRowHeight="12.75" x14ac:dyDescent="0.2"/>
  <cols>
    <col min="1" max="1" width="54.85546875" style="1" customWidth="1"/>
    <col min="2" max="8" width="12.140625" style="1" customWidth="1"/>
    <col min="9" max="16384" width="10.85546875" style="1"/>
  </cols>
  <sheetData>
    <row r="1" spans="1:8" ht="12.7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8" ht="12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</row>
    <row r="3" spans="1:8" ht="12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</row>
    <row r="4" spans="1:8" ht="6" customHeight="1" x14ac:dyDescent="0.2"/>
    <row r="5" spans="1:8" ht="12.75" customHeight="1" x14ac:dyDescent="0.2">
      <c r="A5" s="38" t="s">
        <v>61</v>
      </c>
      <c r="B5" s="38"/>
      <c r="C5" s="38"/>
      <c r="D5" s="38"/>
      <c r="E5" s="38"/>
      <c r="F5" s="38"/>
      <c r="G5" s="38"/>
      <c r="H5" s="38"/>
    </row>
    <row r="6" spans="1:8" ht="12.75" customHeight="1" x14ac:dyDescent="0.2">
      <c r="A6" s="38" t="s">
        <v>75</v>
      </c>
      <c r="B6" s="38"/>
      <c r="C6" s="38"/>
      <c r="D6" s="38"/>
      <c r="E6" s="38"/>
      <c r="F6" s="38"/>
      <c r="G6" s="38"/>
      <c r="H6" s="38"/>
    </row>
    <row r="7" spans="1:8" ht="6" customHeight="1" x14ac:dyDescent="0.2"/>
    <row r="8" spans="1:8" ht="14.1" customHeight="1" x14ac:dyDescent="0.2">
      <c r="A8" s="2"/>
      <c r="B8" s="33" t="s">
        <v>62</v>
      </c>
      <c r="C8" s="34"/>
      <c r="D8" s="34"/>
      <c r="E8" s="34"/>
      <c r="F8" s="34"/>
      <c r="G8" s="34"/>
      <c r="H8" s="34"/>
    </row>
    <row r="9" spans="1:8" ht="14.1" customHeight="1" x14ac:dyDescent="0.2">
      <c r="A9" s="3" t="s">
        <v>4</v>
      </c>
      <c r="B9" s="35" t="s">
        <v>64</v>
      </c>
      <c r="C9" s="36"/>
      <c r="D9" s="36"/>
      <c r="E9" s="36"/>
      <c r="F9" s="36"/>
      <c r="G9" s="36"/>
      <c r="H9" s="36"/>
    </row>
    <row r="10" spans="1:8" ht="14.1" customHeight="1" x14ac:dyDescent="0.2">
      <c r="A10" s="4"/>
      <c r="B10" s="16">
        <v>2017</v>
      </c>
      <c r="C10" s="16">
        <v>2018</v>
      </c>
      <c r="D10" s="16">
        <v>2019</v>
      </c>
      <c r="E10" s="16" t="s">
        <v>60</v>
      </c>
      <c r="F10" s="16" t="s">
        <v>63</v>
      </c>
      <c r="G10" s="16" t="s">
        <v>69</v>
      </c>
      <c r="H10" s="7" t="s">
        <v>74</v>
      </c>
    </row>
    <row r="11" spans="1:8" ht="6" customHeight="1" x14ac:dyDescent="0.2">
      <c r="A11" s="5"/>
      <c r="B11" s="17"/>
      <c r="C11" s="17"/>
      <c r="D11" s="6"/>
      <c r="E11" s="6"/>
      <c r="F11" s="6"/>
      <c r="G11" s="17"/>
      <c r="H11" s="21"/>
    </row>
    <row r="12" spans="1:8" ht="20.100000000000001" customHeight="1" x14ac:dyDescent="0.2">
      <c r="A12" s="9" t="s">
        <v>5</v>
      </c>
      <c r="B12" s="31">
        <f t="shared" ref="B12:H12" si="0">B13+B29+B58+B72</f>
        <v>4281839.3098619292</v>
      </c>
      <c r="C12" s="31">
        <f t="shared" si="0"/>
        <v>4043422.9457009351</v>
      </c>
      <c r="D12" s="31">
        <f t="shared" si="0"/>
        <v>4391784.389294018</v>
      </c>
      <c r="E12" s="31">
        <f t="shared" si="0"/>
        <v>1401277.1279508118</v>
      </c>
      <c r="F12" s="31">
        <f t="shared" si="0"/>
        <v>2130444.7059239466</v>
      </c>
      <c r="G12" s="31">
        <f t="shared" si="0"/>
        <v>2313419.4943327811</v>
      </c>
      <c r="H12" s="18">
        <f t="shared" si="0"/>
        <v>2197011.8256494845</v>
      </c>
    </row>
    <row r="13" spans="1:8" ht="18.95" customHeight="1" x14ac:dyDescent="0.2">
      <c r="A13" s="11" t="s">
        <v>6</v>
      </c>
      <c r="B13" s="31">
        <f>B14+B25</f>
        <v>701449.93628738634</v>
      </c>
      <c r="C13" s="31">
        <f t="shared" ref="C13:H13" si="1">C14+C25</f>
        <v>818452.24413419049</v>
      </c>
      <c r="D13" s="31">
        <f t="shared" si="1"/>
        <v>509311.00589571346</v>
      </c>
      <c r="E13" s="31">
        <f t="shared" si="1"/>
        <v>146179.9100120939</v>
      </c>
      <c r="F13" s="31">
        <f t="shared" si="1"/>
        <v>674083.04661277425</v>
      </c>
      <c r="G13" s="31">
        <f t="shared" si="1"/>
        <v>368653.40796398761</v>
      </c>
      <c r="H13" s="18">
        <f t="shared" si="1"/>
        <v>565246.04600432678</v>
      </c>
    </row>
    <row r="14" spans="1:8" ht="18.95" customHeight="1" x14ac:dyDescent="0.2">
      <c r="A14" s="12" t="s">
        <v>7</v>
      </c>
      <c r="B14" s="32">
        <f>SUM(B15:B24)</f>
        <v>169744.34610127629</v>
      </c>
      <c r="C14" s="32">
        <f t="shared" ref="C14:H14" si="2">SUM(C15:C24)</f>
        <v>801038.50178719149</v>
      </c>
      <c r="D14" s="32">
        <f t="shared" si="2"/>
        <v>493764.93514034344</v>
      </c>
      <c r="E14" s="32">
        <f t="shared" si="2"/>
        <v>320149.41939905885</v>
      </c>
      <c r="F14" s="32">
        <f t="shared" si="2"/>
        <v>279972.75534689851</v>
      </c>
      <c r="G14" s="32">
        <f t="shared" si="2"/>
        <v>62155.715827426859</v>
      </c>
      <c r="H14" s="19">
        <f t="shared" si="2"/>
        <v>304750.1077934776</v>
      </c>
    </row>
    <row r="15" spans="1:8" ht="17.649999999999999" customHeight="1" x14ac:dyDescent="0.2">
      <c r="A15" s="8" t="s">
        <v>8</v>
      </c>
      <c r="B15" s="32">
        <v>42817.427182741005</v>
      </c>
      <c r="C15" s="32">
        <v>-6860.2948765109841</v>
      </c>
      <c r="D15" s="32">
        <v>95928.594547431901</v>
      </c>
      <c r="E15" s="32">
        <v>-83940.823469236289</v>
      </c>
      <c r="F15" s="32">
        <v>146371.31565088654</v>
      </c>
      <c r="G15" s="32">
        <v>-21541.637601422266</v>
      </c>
      <c r="H15" s="19">
        <v>-223184.65388194058</v>
      </c>
    </row>
    <row r="16" spans="1:8" ht="17.649999999999999" customHeight="1" x14ac:dyDescent="0.2">
      <c r="A16" s="8" t="s">
        <v>9</v>
      </c>
      <c r="B16" s="32">
        <v>1115.8021607999899</v>
      </c>
      <c r="C16" s="32">
        <v>15125.563047989748</v>
      </c>
      <c r="D16" s="32">
        <v>-2012.5827395475426</v>
      </c>
      <c r="E16" s="32">
        <v>1348.9599161731469</v>
      </c>
      <c r="F16" s="32">
        <v>30781.176175614164</v>
      </c>
      <c r="G16" s="32">
        <v>15877.437807933768</v>
      </c>
      <c r="H16" s="19">
        <v>8986.0766228729408</v>
      </c>
    </row>
    <row r="17" spans="1:8" ht="17.649999999999999" customHeight="1" x14ac:dyDescent="0.2">
      <c r="A17" s="8" t="s">
        <v>10</v>
      </c>
      <c r="B17" s="32">
        <v>-965.24078297408755</v>
      </c>
      <c r="C17" s="32">
        <v>15713.847342783614</v>
      </c>
      <c r="D17" s="32">
        <v>-9049.4887074895705</v>
      </c>
      <c r="E17" s="32">
        <v>4847.0621831211529</v>
      </c>
      <c r="F17" s="32">
        <v>975.83961821822129</v>
      </c>
      <c r="G17" s="32">
        <v>-363.94655553461939</v>
      </c>
      <c r="H17" s="19">
        <v>8716.0594146639232</v>
      </c>
    </row>
    <row r="18" spans="1:8" ht="17.649999999999999" customHeight="1" x14ac:dyDescent="0.2">
      <c r="A18" s="8" t="s">
        <v>11</v>
      </c>
      <c r="B18" s="32">
        <v>220053.86771145771</v>
      </c>
      <c r="C18" s="32">
        <v>-143620.70531584998</v>
      </c>
      <c r="D18" s="32">
        <v>-12923.455707367004</v>
      </c>
      <c r="E18" s="32">
        <v>-53443.985192170599</v>
      </c>
      <c r="F18" s="32">
        <v>59971.007682919939</v>
      </c>
      <c r="G18" s="32">
        <v>67601.822357554731</v>
      </c>
      <c r="H18" s="19">
        <v>-52595.138434356675</v>
      </c>
    </row>
    <row r="19" spans="1:8" ht="17.649999999999999" customHeight="1" x14ac:dyDescent="0.2">
      <c r="A19" s="8" t="s">
        <v>12</v>
      </c>
      <c r="B19" s="32">
        <v>9481.5575435975297</v>
      </c>
      <c r="C19" s="32">
        <v>-1992.7779805054233</v>
      </c>
      <c r="D19" s="32">
        <v>3387.4341269548186</v>
      </c>
      <c r="E19" s="32">
        <v>-11102.938187318676</v>
      </c>
      <c r="F19" s="32">
        <v>8380.6879069103215</v>
      </c>
      <c r="G19" s="32">
        <v>511.84206738652165</v>
      </c>
      <c r="H19" s="19">
        <v>15239.250315231711</v>
      </c>
    </row>
    <row r="20" spans="1:8" ht="17.649999999999999" customHeight="1" x14ac:dyDescent="0.2">
      <c r="A20" s="8" t="s">
        <v>13</v>
      </c>
      <c r="B20" s="32">
        <v>52910.255360012299</v>
      </c>
      <c r="C20" s="32">
        <v>118201.1677610106</v>
      </c>
      <c r="D20" s="32">
        <v>67534.413707459971</v>
      </c>
      <c r="E20" s="32">
        <v>26269.743476266813</v>
      </c>
      <c r="F20" s="32">
        <v>46455.70841978438</v>
      </c>
      <c r="G20" s="32">
        <v>41816.42500442054</v>
      </c>
      <c r="H20" s="19">
        <v>58390.198132704601</v>
      </c>
    </row>
    <row r="21" spans="1:8" ht="17.649999999999999" customHeight="1" x14ac:dyDescent="0.2">
      <c r="A21" s="8" t="s">
        <v>14</v>
      </c>
      <c r="B21" s="32">
        <v>12871.148800701812</v>
      </c>
      <c r="C21" s="32">
        <v>474311.77179113089</v>
      </c>
      <c r="D21" s="32">
        <v>182862.22932614823</v>
      </c>
      <c r="E21" s="32">
        <v>123700.98075381739</v>
      </c>
      <c r="F21" s="32">
        <v>-3062.2801784841358</v>
      </c>
      <c r="G21" s="32">
        <v>-29493.849490643413</v>
      </c>
      <c r="H21" s="19">
        <v>255005.51661733011</v>
      </c>
    </row>
    <row r="22" spans="1:8" ht="17.649999999999999" customHeight="1" x14ac:dyDescent="0.2">
      <c r="A22" s="8" t="s">
        <v>15</v>
      </c>
      <c r="B22" s="32">
        <v>-188573.41594258064</v>
      </c>
      <c r="C22" s="32">
        <v>243889.54345746367</v>
      </c>
      <c r="D22" s="32">
        <v>162310.03738537899</v>
      </c>
      <c r="E22" s="32">
        <v>300618.014657653</v>
      </c>
      <c r="F22" s="32">
        <v>-39149.540528130405</v>
      </c>
      <c r="G22" s="32">
        <v>-35730.764880853785</v>
      </c>
      <c r="H22" s="19">
        <v>99477.322509166086</v>
      </c>
    </row>
    <row r="23" spans="1:8" ht="17.649999999999999" customHeight="1" x14ac:dyDescent="0.2">
      <c r="A23" s="8" t="s">
        <v>16</v>
      </c>
      <c r="B23" s="32">
        <v>3664.47354749439</v>
      </c>
      <c r="C23" s="32">
        <v>-10585.250808226701</v>
      </c>
      <c r="D23" s="32">
        <v>5788.6985614246751</v>
      </c>
      <c r="E23" s="32">
        <v>-7054.6363717755003</v>
      </c>
      <c r="F23" s="32">
        <v>-5066.7452559060703</v>
      </c>
      <c r="G23" s="32">
        <v>4714.5490359951236</v>
      </c>
      <c r="H23" s="19">
        <v>326.69747327891923</v>
      </c>
    </row>
    <row r="24" spans="1:8" ht="30" customHeight="1" x14ac:dyDescent="0.2">
      <c r="A24" s="14" t="s">
        <v>70</v>
      </c>
      <c r="B24" s="32">
        <v>16368.470520026258</v>
      </c>
      <c r="C24" s="32">
        <v>96855.637367906005</v>
      </c>
      <c r="D24" s="32">
        <v>-60.945360051025716</v>
      </c>
      <c r="E24" s="32">
        <v>18907.041632528395</v>
      </c>
      <c r="F24" s="32">
        <v>34315.585855085606</v>
      </c>
      <c r="G24" s="32">
        <v>18763.838082590264</v>
      </c>
      <c r="H24" s="19">
        <v>134388.77902452659</v>
      </c>
    </row>
    <row r="25" spans="1:8" ht="18.95" customHeight="1" x14ac:dyDescent="0.2">
      <c r="A25" s="12" t="s">
        <v>17</v>
      </c>
      <c r="B25" s="13">
        <f>SUM(B26:B28)</f>
        <v>531705.59018611</v>
      </c>
      <c r="C25" s="13">
        <f t="shared" ref="C25:H25" si="3">SUM(C26:C28)</f>
        <v>17413.742346999006</v>
      </c>
      <c r="D25" s="13">
        <f t="shared" si="3"/>
        <v>15546.070755370027</v>
      </c>
      <c r="E25" s="13">
        <f t="shared" si="3"/>
        <v>-173969.50938696496</v>
      </c>
      <c r="F25" s="13">
        <f t="shared" si="3"/>
        <v>394110.29126587574</v>
      </c>
      <c r="G25" s="13">
        <f t="shared" si="3"/>
        <v>306497.69213656074</v>
      </c>
      <c r="H25" s="15">
        <f t="shared" si="3"/>
        <v>260495.93821084913</v>
      </c>
    </row>
    <row r="26" spans="1:8" ht="17.649999999999999" customHeight="1" x14ac:dyDescent="0.2">
      <c r="A26" s="8" t="s">
        <v>18</v>
      </c>
      <c r="B26" s="13">
        <v>44.151944200000024</v>
      </c>
      <c r="C26" s="13">
        <v>-641.96546827534269</v>
      </c>
      <c r="D26" s="13">
        <v>-103.88126130977783</v>
      </c>
      <c r="E26" s="13">
        <v>1689.5304494903351</v>
      </c>
      <c r="F26" s="13">
        <v>1630.6633934674296</v>
      </c>
      <c r="G26" s="13">
        <v>-73.840254358952109</v>
      </c>
      <c r="H26" s="15">
        <v>-1581.1035368673993</v>
      </c>
    </row>
    <row r="27" spans="1:8" ht="17.649999999999999" customHeight="1" x14ac:dyDescent="0.2">
      <c r="A27" s="8" t="s">
        <v>19</v>
      </c>
      <c r="B27" s="13">
        <v>546453.64442443394</v>
      </c>
      <c r="C27" s="13">
        <v>1322.1705856948829</v>
      </c>
      <c r="D27" s="13">
        <v>-8486.6727916847867</v>
      </c>
      <c r="E27" s="13">
        <v>-102613.30466996635</v>
      </c>
      <c r="F27" s="13">
        <v>409696.87709453114</v>
      </c>
      <c r="G27" s="13">
        <v>304470.27490208828</v>
      </c>
      <c r="H27" s="15">
        <v>246416.57788856234</v>
      </c>
    </row>
    <row r="28" spans="1:8" ht="17.649999999999999" customHeight="1" x14ac:dyDescent="0.2">
      <c r="A28" s="8" t="s">
        <v>67</v>
      </c>
      <c r="B28" s="13">
        <v>-14792.206182524013</v>
      </c>
      <c r="C28" s="13">
        <v>16733.537229579466</v>
      </c>
      <c r="D28" s="13">
        <v>24136.624808364591</v>
      </c>
      <c r="E28" s="13">
        <v>-73045.735166488957</v>
      </c>
      <c r="F28" s="13">
        <v>-17217.249222122824</v>
      </c>
      <c r="G28" s="13">
        <v>2101.2574888314402</v>
      </c>
      <c r="H28" s="15">
        <v>15660.463859154181</v>
      </c>
    </row>
    <row r="29" spans="1:8" ht="18.95" customHeight="1" x14ac:dyDescent="0.2">
      <c r="A29" s="11" t="s">
        <v>20</v>
      </c>
      <c r="B29" s="10">
        <f>B30+B34+B48</f>
        <v>3036254.0062794634</v>
      </c>
      <c r="C29" s="10">
        <f t="shared" ref="C29:H29" si="4">C30+C34+C48</f>
        <v>3460102.0016953102</v>
      </c>
      <c r="D29" s="10">
        <f t="shared" si="4"/>
        <v>3721953.139789518</v>
      </c>
      <c r="E29" s="10">
        <f t="shared" si="4"/>
        <v>1358990.5148768423</v>
      </c>
      <c r="F29" s="10">
        <f t="shared" si="4"/>
        <v>1405210.201876645</v>
      </c>
      <c r="G29" s="10">
        <f t="shared" si="4"/>
        <v>1693885.8529316755</v>
      </c>
      <c r="H29" s="27">
        <f t="shared" si="4"/>
        <v>1238541.183611237</v>
      </c>
    </row>
    <row r="30" spans="1:8" ht="18.95" customHeight="1" x14ac:dyDescent="0.2">
      <c r="A30" s="12" t="s">
        <v>21</v>
      </c>
      <c r="B30" s="13">
        <f>SUM(B31:B33)</f>
        <v>2322329.4913684693</v>
      </c>
      <c r="C30" s="13">
        <f t="shared" ref="C30:H30" si="5">SUM(C31:C33)</f>
        <v>2441012.7519691046</v>
      </c>
      <c r="D30" s="13">
        <f t="shared" si="5"/>
        <v>-4436663.6105416175</v>
      </c>
      <c r="E30" s="13">
        <f t="shared" si="5"/>
        <v>1067925.8430319261</v>
      </c>
      <c r="F30" s="13">
        <f t="shared" si="5"/>
        <v>341808.17238804756</v>
      </c>
      <c r="G30" s="13">
        <f t="shared" si="5"/>
        <v>606108.26002922782</v>
      </c>
      <c r="H30" s="15">
        <f t="shared" si="5"/>
        <v>529155.32391995355</v>
      </c>
    </row>
    <row r="31" spans="1:8" ht="17.649999999999999" customHeight="1" x14ac:dyDescent="0.2">
      <c r="A31" s="8" t="s">
        <v>22</v>
      </c>
      <c r="B31" s="13">
        <v>2141547.2710329299</v>
      </c>
      <c r="C31" s="13">
        <v>1543737.6938776292</v>
      </c>
      <c r="D31" s="13">
        <v>-5086965.6698771352</v>
      </c>
      <c r="E31" s="13">
        <v>227230.20718776475</v>
      </c>
      <c r="F31" s="13">
        <v>-22781.991135532626</v>
      </c>
      <c r="G31" s="13">
        <v>-69013.211669837605</v>
      </c>
      <c r="H31" s="15">
        <v>37714.514970523422</v>
      </c>
    </row>
    <row r="32" spans="1:8" ht="17.649999999999999" customHeight="1" x14ac:dyDescent="0.2">
      <c r="A32" s="8" t="s">
        <v>23</v>
      </c>
      <c r="B32" s="13">
        <v>-25058.910418168511</v>
      </c>
      <c r="C32" s="13">
        <v>895866.54547793744</v>
      </c>
      <c r="D32" s="13">
        <v>687047.86196024669</v>
      </c>
      <c r="E32" s="13">
        <v>968808.35791091586</v>
      </c>
      <c r="F32" s="13">
        <v>216027.96968751965</v>
      </c>
      <c r="G32" s="13">
        <v>593928.47682783578</v>
      </c>
      <c r="H32" s="15">
        <v>434442.08276993135</v>
      </c>
    </row>
    <row r="33" spans="1:8" ht="17.649999999999999" customHeight="1" x14ac:dyDescent="0.2">
      <c r="A33" s="8" t="s">
        <v>24</v>
      </c>
      <c r="B33" s="13">
        <v>205841.1307537079</v>
      </c>
      <c r="C33" s="13">
        <v>1408.5126135376445</v>
      </c>
      <c r="D33" s="13">
        <v>-36745.802624728844</v>
      </c>
      <c r="E33" s="13">
        <v>-128112.72206675452</v>
      </c>
      <c r="F33" s="13">
        <v>148562.19383606056</v>
      </c>
      <c r="G33" s="13">
        <v>81192.994871229646</v>
      </c>
      <c r="H33" s="15">
        <v>56998.726179498808</v>
      </c>
    </row>
    <row r="34" spans="1:8" ht="18.95" customHeight="1" x14ac:dyDescent="0.2">
      <c r="A34" s="12" t="s">
        <v>25</v>
      </c>
      <c r="B34" s="13">
        <f>SUM(B35:B47)</f>
        <v>309915.84086822817</v>
      </c>
      <c r="C34" s="13">
        <f t="shared" ref="C34:H34" si="6">SUM(C35:C47)</f>
        <v>347039.86471876682</v>
      </c>
      <c r="D34" s="13">
        <f t="shared" si="6"/>
        <v>6943975.7145775333</v>
      </c>
      <c r="E34" s="13">
        <f t="shared" si="6"/>
        <v>222000.37044908182</v>
      </c>
      <c r="F34" s="13">
        <f t="shared" si="6"/>
        <v>499954.20066448487</v>
      </c>
      <c r="G34" s="13">
        <f t="shared" si="6"/>
        <v>62450.326798179492</v>
      </c>
      <c r="H34" s="15">
        <f t="shared" si="6"/>
        <v>546532.90963583044</v>
      </c>
    </row>
    <row r="35" spans="1:8" ht="17.649999999999999" customHeight="1" x14ac:dyDescent="0.2">
      <c r="A35" s="8" t="s">
        <v>57</v>
      </c>
      <c r="B35" s="13">
        <v>86238.181191051757</v>
      </c>
      <c r="C35" s="13">
        <v>50346.16100420132</v>
      </c>
      <c r="D35" s="13">
        <v>45363.820277066421</v>
      </c>
      <c r="E35" s="13">
        <v>-26962.239082807475</v>
      </c>
      <c r="F35" s="13">
        <v>30993.02121007087</v>
      </c>
      <c r="G35" s="13">
        <v>31217.520997666314</v>
      </c>
      <c r="H35" s="15">
        <v>10268.446207337865</v>
      </c>
    </row>
    <row r="36" spans="1:8" ht="17.649999999999999" customHeight="1" x14ac:dyDescent="0.2">
      <c r="A36" s="8" t="s">
        <v>26</v>
      </c>
      <c r="B36" s="13">
        <v>-1424.0068149451838</v>
      </c>
      <c r="C36" s="13">
        <v>801.65528613075014</v>
      </c>
      <c r="D36" s="13">
        <v>6607804.3198233657</v>
      </c>
      <c r="E36" s="13">
        <v>163072.47130961885</v>
      </c>
      <c r="F36" s="13">
        <v>17089.514489629448</v>
      </c>
      <c r="G36" s="13">
        <v>-233292.71030812516</v>
      </c>
      <c r="H36" s="15">
        <v>89547.369429983373</v>
      </c>
    </row>
    <row r="37" spans="1:8" ht="17.649999999999999" customHeight="1" x14ac:dyDescent="0.2">
      <c r="A37" s="8" t="s">
        <v>27</v>
      </c>
      <c r="B37" s="13">
        <v>65265.553520982066</v>
      </c>
      <c r="C37" s="13">
        <v>147075.55883744347</v>
      </c>
      <c r="D37" s="13">
        <v>160451.91172861026</v>
      </c>
      <c r="E37" s="13">
        <v>-52856.374092383165</v>
      </c>
      <c r="F37" s="13">
        <v>89191.453973519892</v>
      </c>
      <c r="G37" s="13">
        <v>56234.878498281236</v>
      </c>
      <c r="H37" s="15">
        <v>58168.732443582339</v>
      </c>
    </row>
    <row r="38" spans="1:8" ht="17.649999999999999" customHeight="1" x14ac:dyDescent="0.2">
      <c r="A38" s="8" t="s">
        <v>28</v>
      </c>
      <c r="B38" s="13">
        <v>2009.0348903054305</v>
      </c>
      <c r="C38" s="13">
        <v>-5378.1738737520845</v>
      </c>
      <c r="D38" s="13">
        <v>-1752.5661283926463</v>
      </c>
      <c r="E38" s="13">
        <v>18860.138396501774</v>
      </c>
      <c r="F38" s="13">
        <v>910.83472800651487</v>
      </c>
      <c r="G38" s="13">
        <v>-17173.378626436523</v>
      </c>
      <c r="H38" s="15">
        <v>2231.929978691152</v>
      </c>
    </row>
    <row r="39" spans="1:8" ht="17.649999999999999" customHeight="1" x14ac:dyDescent="0.2">
      <c r="A39" s="8" t="s">
        <v>29</v>
      </c>
      <c r="B39" s="13">
        <v>34526.96163935263</v>
      </c>
      <c r="C39" s="13">
        <v>35315.944545511753</v>
      </c>
      <c r="D39" s="13">
        <v>16560.6930708771</v>
      </c>
      <c r="E39" s="13">
        <v>-44972.803616879195</v>
      </c>
      <c r="F39" s="13">
        <v>264.32661416641366</v>
      </c>
      <c r="G39" s="13">
        <v>8780.6501035778638</v>
      </c>
      <c r="H39" s="15">
        <v>-6740.8132054726066</v>
      </c>
    </row>
    <row r="40" spans="1:8" ht="17.649999999999999" customHeight="1" x14ac:dyDescent="0.2">
      <c r="A40" s="8" t="s">
        <v>30</v>
      </c>
      <c r="B40" s="13">
        <v>17543.767994380592</v>
      </c>
      <c r="C40" s="13">
        <v>25732.386933229955</v>
      </c>
      <c r="D40" s="13">
        <v>-19811.696869417185</v>
      </c>
      <c r="E40" s="13">
        <v>-23130.575242809475</v>
      </c>
      <c r="F40" s="13">
        <v>97556.308823880609</v>
      </c>
      <c r="G40" s="13">
        <v>-39510.189585571163</v>
      </c>
      <c r="H40" s="15">
        <v>16395.989301759659</v>
      </c>
    </row>
    <row r="41" spans="1:8" ht="17.649999999999999" customHeight="1" x14ac:dyDescent="0.2">
      <c r="A41" s="8" t="s">
        <v>31</v>
      </c>
      <c r="B41" s="13">
        <v>1337.3008893855551</v>
      </c>
      <c r="C41" s="13">
        <v>-3864.0423787627933</v>
      </c>
      <c r="D41" s="13">
        <v>16383.632825230485</v>
      </c>
      <c r="E41" s="13">
        <v>2450.8468839405127</v>
      </c>
      <c r="F41" s="13">
        <v>9977.7801517104544</v>
      </c>
      <c r="G41" s="13">
        <v>13864.353007519629</v>
      </c>
      <c r="H41" s="15">
        <v>14954.169878959541</v>
      </c>
    </row>
    <row r="42" spans="1:8" ht="17.649999999999999" customHeight="1" x14ac:dyDescent="0.2">
      <c r="A42" s="8" t="s">
        <v>32</v>
      </c>
      <c r="B42" s="13">
        <v>10419.364600301649</v>
      </c>
      <c r="C42" s="13">
        <v>11141.592429953387</v>
      </c>
      <c r="D42" s="13">
        <v>1812.4184431906374</v>
      </c>
      <c r="E42" s="13">
        <v>-17494.894028666109</v>
      </c>
      <c r="F42" s="13">
        <v>2936.679349835249</v>
      </c>
      <c r="G42" s="13">
        <v>3341.992914142364</v>
      </c>
      <c r="H42" s="15">
        <v>5762.5904486643694</v>
      </c>
    </row>
    <row r="43" spans="1:8" ht="17.649999999999999" customHeight="1" x14ac:dyDescent="0.2">
      <c r="A43" s="8" t="s">
        <v>33</v>
      </c>
      <c r="B43" s="13">
        <v>31352.269407335756</v>
      </c>
      <c r="C43" s="13">
        <v>41136.459293728534</v>
      </c>
      <c r="D43" s="13">
        <v>3427.1495581294125</v>
      </c>
      <c r="E43" s="13">
        <v>74546.923283280339</v>
      </c>
      <c r="F43" s="13">
        <v>67906.110669587404</v>
      </c>
      <c r="G43" s="13">
        <v>75396.497817660449</v>
      </c>
      <c r="H43" s="15">
        <v>76619.290345298883</v>
      </c>
    </row>
    <row r="44" spans="1:8" ht="17.649999999999999" customHeight="1" x14ac:dyDescent="0.2">
      <c r="A44" s="8" t="s">
        <v>34</v>
      </c>
      <c r="B44" s="13">
        <v>35951.466265066192</v>
      </c>
      <c r="C44" s="13">
        <v>-1577.2427061654489</v>
      </c>
      <c r="D44" s="13">
        <v>24918.238208901599</v>
      </c>
      <c r="E44" s="13">
        <v>10992.678456175892</v>
      </c>
      <c r="F44" s="13">
        <v>-27526.677911663435</v>
      </c>
      <c r="G44" s="13">
        <v>21165.177343615618</v>
      </c>
      <c r="H44" s="15">
        <v>67485.243173718918</v>
      </c>
    </row>
    <row r="45" spans="1:8" ht="17.649999999999999" customHeight="1" x14ac:dyDescent="0.2">
      <c r="A45" s="8" t="s">
        <v>35</v>
      </c>
      <c r="B45" s="13">
        <v>20402.257068673818</v>
      </c>
      <c r="C45" s="13">
        <v>18858.076570207868</v>
      </c>
      <c r="D45" s="13">
        <v>7011.3423044368901</v>
      </c>
      <c r="E45" s="13">
        <v>5369.3527804205869</v>
      </c>
      <c r="F45" s="13">
        <v>15958.168767424233</v>
      </c>
      <c r="G45" s="13">
        <v>3850.1225321812872</v>
      </c>
      <c r="H45" s="15">
        <v>-31153.970789367977</v>
      </c>
    </row>
    <row r="46" spans="1:8" ht="17.649999999999999" customHeight="1" x14ac:dyDescent="0.2">
      <c r="A46" s="8" t="s">
        <v>36</v>
      </c>
      <c r="B46" s="13">
        <v>29603.219353784505</v>
      </c>
      <c r="C46" s="13">
        <v>32411.605757071728</v>
      </c>
      <c r="D46" s="13">
        <v>28164.728951274301</v>
      </c>
      <c r="E46" s="13">
        <v>17917.194775996599</v>
      </c>
      <c r="F46" s="13">
        <v>23706.802450713083</v>
      </c>
      <c r="G46" s="13">
        <v>40205.385503854734</v>
      </c>
      <c r="H46" s="15">
        <v>58902.246379123717</v>
      </c>
    </row>
    <row r="47" spans="1:8" ht="50.1" customHeight="1" x14ac:dyDescent="0.2">
      <c r="A47" s="14" t="s">
        <v>73</v>
      </c>
      <c r="B47" s="13">
        <v>-23309.529137446563</v>
      </c>
      <c r="C47" s="13">
        <v>-4960.1169800316429</v>
      </c>
      <c r="D47" s="13">
        <v>53641.722384260618</v>
      </c>
      <c r="E47" s="13">
        <v>94207.650626692674</v>
      </c>
      <c r="F47" s="13">
        <v>170989.87734760423</v>
      </c>
      <c r="G47" s="13">
        <v>98370.026599812831</v>
      </c>
      <c r="H47" s="15">
        <v>184091.68604355116</v>
      </c>
    </row>
    <row r="48" spans="1:8" ht="18.95" customHeight="1" x14ac:dyDescent="0.2">
      <c r="A48" s="12" t="s">
        <v>37</v>
      </c>
      <c r="B48" s="13">
        <f t="shared" ref="B48:H48" si="7">SUM(B49:B57)</f>
        <v>404008.67404276616</v>
      </c>
      <c r="C48" s="13">
        <f t="shared" si="7"/>
        <v>672049.38500743872</v>
      </c>
      <c r="D48" s="13">
        <f t="shared" si="7"/>
        <v>1214641.0357536019</v>
      </c>
      <c r="E48" s="13">
        <f t="shared" si="7"/>
        <v>69064.301395834365</v>
      </c>
      <c r="F48" s="13">
        <f t="shared" si="7"/>
        <v>563447.82882411266</v>
      </c>
      <c r="G48" s="13">
        <f t="shared" si="7"/>
        <v>1025327.2661042683</v>
      </c>
      <c r="H48" s="15">
        <f t="shared" si="7"/>
        <v>162852.95005545297</v>
      </c>
    </row>
    <row r="49" spans="1:8" ht="17.649999999999999" customHeight="1" x14ac:dyDescent="0.2">
      <c r="A49" s="8" t="s">
        <v>38</v>
      </c>
      <c r="B49" s="13">
        <v>-8351.64575587742</v>
      </c>
      <c r="C49" s="13">
        <v>-109823.11835735034</v>
      </c>
      <c r="D49" s="13">
        <v>-11628.94814305428</v>
      </c>
      <c r="E49" s="13">
        <v>17789.269846921175</v>
      </c>
      <c r="F49" s="13">
        <v>-15274.624535999086</v>
      </c>
      <c r="G49" s="13">
        <v>-893.2357064026387</v>
      </c>
      <c r="H49" s="15">
        <v>19788.870533995203</v>
      </c>
    </row>
    <row r="50" spans="1:8" ht="17.649999999999999" customHeight="1" x14ac:dyDescent="0.2">
      <c r="A50" s="8" t="s">
        <v>39</v>
      </c>
      <c r="B50" s="13">
        <v>-293.21183574999998</v>
      </c>
      <c r="C50" s="13">
        <v>-17.289118063088289</v>
      </c>
      <c r="D50" s="13">
        <v>3844.5221903935844</v>
      </c>
      <c r="E50" s="13">
        <v>273.56804851322005</v>
      </c>
      <c r="F50" s="13">
        <v>-3921.6897758653595</v>
      </c>
      <c r="G50" s="13">
        <v>-419.07397347895892</v>
      </c>
      <c r="H50" s="15">
        <v>-158.87004159109</v>
      </c>
    </row>
    <row r="51" spans="1:8" ht="17.649999999999999" customHeight="1" x14ac:dyDescent="0.2">
      <c r="A51" s="8" t="s">
        <v>40</v>
      </c>
      <c r="B51" s="13">
        <v>-50101.742406011879</v>
      </c>
      <c r="C51" s="13">
        <v>-162772.71802491529</v>
      </c>
      <c r="D51" s="13">
        <v>76608.327481052198</v>
      </c>
      <c r="E51" s="13">
        <v>-228586.97322721034</v>
      </c>
      <c r="F51" s="13">
        <v>27771.286528673969</v>
      </c>
      <c r="G51" s="13">
        <v>148529.70162336406</v>
      </c>
      <c r="H51" s="15">
        <v>148356.89563916926</v>
      </c>
    </row>
    <row r="52" spans="1:8" ht="17.649999999999999" customHeight="1" x14ac:dyDescent="0.2">
      <c r="A52" s="8" t="s">
        <v>41</v>
      </c>
      <c r="B52" s="13">
        <v>15591.266821439764</v>
      </c>
      <c r="C52" s="13">
        <v>-40203.214411707013</v>
      </c>
      <c r="D52" s="13">
        <v>6582.3986456775865</v>
      </c>
      <c r="E52" s="13">
        <v>448.33219318374933</v>
      </c>
      <c r="F52" s="13">
        <v>12470.492386566219</v>
      </c>
      <c r="G52" s="13">
        <v>6557.1008622950121</v>
      </c>
      <c r="H52" s="15">
        <v>-14061.69147221717</v>
      </c>
    </row>
    <row r="53" spans="1:8" ht="17.649999999999999" customHeight="1" x14ac:dyDescent="0.2">
      <c r="A53" s="8" t="s">
        <v>42</v>
      </c>
      <c r="B53" s="13">
        <v>345792.06035835185</v>
      </c>
      <c r="C53" s="13">
        <v>863748.9050156622</v>
      </c>
      <c r="D53" s="13">
        <v>778277.51836089417</v>
      </c>
      <c r="E53" s="13">
        <v>370645.01228322729</v>
      </c>
      <c r="F53" s="13">
        <v>516225.63000451145</v>
      </c>
      <c r="G53" s="13">
        <v>772575.27538470796</v>
      </c>
      <c r="H53" s="15">
        <v>170622.95173063892</v>
      </c>
    </row>
    <row r="54" spans="1:8" ht="17.649999999999999" customHeight="1" x14ac:dyDescent="0.2">
      <c r="A54" s="8" t="s">
        <v>43</v>
      </c>
      <c r="B54" s="13">
        <v>22359.915829881611</v>
      </c>
      <c r="C54" s="13">
        <v>23010.460146046342</v>
      </c>
      <c r="D54" s="13">
        <v>226274.15760763091</v>
      </c>
      <c r="E54" s="13">
        <v>27665.616789978518</v>
      </c>
      <c r="F54" s="13">
        <v>-12459.703927431698</v>
      </c>
      <c r="G54" s="13">
        <v>76274.721111402148</v>
      </c>
      <c r="H54" s="15">
        <v>70364.234302516837</v>
      </c>
    </row>
    <row r="55" spans="1:8" ht="17.649999999999999" customHeight="1" x14ac:dyDescent="0.2">
      <c r="A55" s="8" t="s">
        <v>44</v>
      </c>
      <c r="B55" s="13">
        <v>30833.530229539239</v>
      </c>
      <c r="C55" s="13">
        <v>2387.8730458753562</v>
      </c>
      <c r="D55" s="13">
        <v>18701.772114613868</v>
      </c>
      <c r="E55" s="13">
        <v>-57502.565008760284</v>
      </c>
      <c r="F55" s="13">
        <v>6450.1693158129965</v>
      </c>
      <c r="G55" s="13">
        <v>16314.710102693587</v>
      </c>
      <c r="H55" s="15">
        <v>-345467.25953513011</v>
      </c>
    </row>
    <row r="56" spans="1:8" ht="17.649999999999999" customHeight="1" x14ac:dyDescent="0.2">
      <c r="A56" s="8" t="s">
        <v>66</v>
      </c>
      <c r="B56" s="13">
        <v>-3063.0763760959999</v>
      </c>
      <c r="C56" s="13">
        <v>1055.9160964259731</v>
      </c>
      <c r="D56" s="13">
        <v>678.79295100969375</v>
      </c>
      <c r="E56" s="13">
        <v>-38.472346421944764</v>
      </c>
      <c r="F56" s="13">
        <v>-79.149435844272958</v>
      </c>
      <c r="G56" s="13">
        <v>-185.86706688324273</v>
      </c>
      <c r="H56" s="15">
        <v>5.9659722994909501</v>
      </c>
    </row>
    <row r="57" spans="1:8" ht="17.649999999999999" customHeight="1" x14ac:dyDescent="0.2">
      <c r="A57" s="8" t="s">
        <v>45</v>
      </c>
      <c r="B57" s="13">
        <v>51241.577177288927</v>
      </c>
      <c r="C57" s="13">
        <v>94662.57061546453</v>
      </c>
      <c r="D57" s="13">
        <v>115302.49454538421</v>
      </c>
      <c r="E57" s="13">
        <v>-61629.487183597033</v>
      </c>
      <c r="F57" s="13">
        <v>32265.418263688458</v>
      </c>
      <c r="G57" s="13">
        <v>6573.9337665702551</v>
      </c>
      <c r="H57" s="15">
        <v>113401.85292577161</v>
      </c>
    </row>
    <row r="58" spans="1:8" ht="18.95" customHeight="1" x14ac:dyDescent="0.2">
      <c r="A58" s="11" t="s">
        <v>46</v>
      </c>
      <c r="B58" s="10">
        <f t="shared" ref="B58:H58" si="8">B59+B62+B66</f>
        <v>300880.36195433035</v>
      </c>
      <c r="C58" s="10">
        <f t="shared" si="8"/>
        <v>-293150.21969449334</v>
      </c>
      <c r="D58" s="10">
        <f t="shared" si="8"/>
        <v>194591.07318723106</v>
      </c>
      <c r="E58" s="10">
        <f t="shared" si="8"/>
        <v>-114843.32838503744</v>
      </c>
      <c r="F58" s="10">
        <f t="shared" si="8"/>
        <v>189092.31475544092</v>
      </c>
      <c r="G58" s="10">
        <f t="shared" si="8"/>
        <v>242443.79753573687</v>
      </c>
      <c r="H58" s="27">
        <f t="shared" si="8"/>
        <v>377602.74327405111</v>
      </c>
    </row>
    <row r="59" spans="1:8" ht="18.95" customHeight="1" x14ac:dyDescent="0.2">
      <c r="A59" s="12" t="s">
        <v>47</v>
      </c>
      <c r="B59" s="13">
        <f>SUM(B60)</f>
        <v>1779.4656211346744</v>
      </c>
      <c r="C59" s="13">
        <f t="shared" ref="C59:H59" si="9">SUM(C60)</f>
        <v>12367.064031368904</v>
      </c>
      <c r="D59" s="13">
        <f t="shared" si="9"/>
        <v>-2548.3455557837738</v>
      </c>
      <c r="E59" s="13">
        <f t="shared" si="9"/>
        <v>378.78241732155197</v>
      </c>
      <c r="F59" s="13">
        <f t="shared" si="9"/>
        <v>491.60960002822816</v>
      </c>
      <c r="G59" s="13">
        <f t="shared" si="9"/>
        <v>456.96861623810707</v>
      </c>
      <c r="H59" s="15">
        <f t="shared" si="9"/>
        <v>482.96101632795387</v>
      </c>
    </row>
    <row r="60" spans="1:8" ht="17.649999999999999" customHeight="1" x14ac:dyDescent="0.2">
      <c r="A60" s="8" t="s">
        <v>48</v>
      </c>
      <c r="B60" s="13">
        <v>1779.4656211346744</v>
      </c>
      <c r="C60" s="13">
        <v>12367.064031368904</v>
      </c>
      <c r="D60" s="13">
        <v>-2548.3455557837738</v>
      </c>
      <c r="E60" s="13">
        <v>378.78241732155197</v>
      </c>
      <c r="F60" s="13">
        <v>491.60960002822816</v>
      </c>
      <c r="G60" s="13">
        <v>456.96861623810707</v>
      </c>
      <c r="H60" s="15">
        <v>482.96101632795387</v>
      </c>
    </row>
    <row r="61" spans="1:8" ht="17.850000000000001" customHeight="1" x14ac:dyDescent="0.2">
      <c r="A61" s="11" t="s">
        <v>72</v>
      </c>
      <c r="B61" s="13"/>
      <c r="C61" s="13"/>
      <c r="D61" s="13"/>
      <c r="E61" s="13"/>
      <c r="F61" s="13"/>
      <c r="G61" s="13"/>
      <c r="H61" s="15"/>
    </row>
    <row r="62" spans="1:8" ht="18.95" customHeight="1" x14ac:dyDescent="0.2">
      <c r="A62" s="12" t="s">
        <v>49</v>
      </c>
      <c r="B62" s="13">
        <f t="shared" ref="B62:G62" si="10">SUM(B63:B65)</f>
        <v>-5537.7147729791213</v>
      </c>
      <c r="C62" s="13">
        <f t="shared" si="10"/>
        <v>156160.83678987369</v>
      </c>
      <c r="D62" s="13">
        <f t="shared" si="10"/>
        <v>-106090.96250096252</v>
      </c>
      <c r="E62" s="13">
        <f t="shared" si="10"/>
        <v>70419.374586587641</v>
      </c>
      <c r="F62" s="13">
        <f t="shared" si="10"/>
        <v>56668.980831425622</v>
      </c>
      <c r="G62" s="13">
        <f t="shared" si="10"/>
        <v>18312.143318980547</v>
      </c>
      <c r="H62" s="15">
        <f t="shared" ref="H62" si="11">SUM(H63:H65)</f>
        <v>148359.79288147087</v>
      </c>
    </row>
    <row r="63" spans="1:8" ht="17.649999999999999" customHeight="1" x14ac:dyDescent="0.2">
      <c r="A63" s="8" t="s">
        <v>50</v>
      </c>
      <c r="B63" s="13">
        <v>12.846097410952439</v>
      </c>
      <c r="C63" s="13">
        <v>-895.14365294439972</v>
      </c>
      <c r="D63" s="13">
        <v>-9536.2564981185897</v>
      </c>
      <c r="E63" s="13">
        <v>-3041.0908143155557</v>
      </c>
      <c r="F63" s="13">
        <v>31705.827876987991</v>
      </c>
      <c r="G63" s="13">
        <v>3726.3447658654945</v>
      </c>
      <c r="H63" s="15">
        <v>-4111.1970797940758</v>
      </c>
    </row>
    <row r="64" spans="1:8" ht="17.649999999999999" customHeight="1" x14ac:dyDescent="0.2">
      <c r="A64" s="14" t="s">
        <v>51</v>
      </c>
      <c r="B64" s="13">
        <v>-3761.3045907100736</v>
      </c>
      <c r="C64" s="13">
        <v>117314.17321576737</v>
      </c>
      <c r="D64" s="13">
        <v>-56685.340707760828</v>
      </c>
      <c r="E64" s="13">
        <v>73514.556476669604</v>
      </c>
      <c r="F64" s="13">
        <v>24637.054105172007</v>
      </c>
      <c r="G64" s="13">
        <v>13943.955096173853</v>
      </c>
      <c r="H64" s="15">
        <v>151777.8010049334</v>
      </c>
    </row>
    <row r="65" spans="1:8" ht="17.649999999999999" customHeight="1" x14ac:dyDescent="0.2">
      <c r="A65" s="8" t="s">
        <v>56</v>
      </c>
      <c r="B65" s="13">
        <v>-1789.2562796799998</v>
      </c>
      <c r="C65" s="13">
        <v>39741.807227050725</v>
      </c>
      <c r="D65" s="13">
        <v>-39869.365295083095</v>
      </c>
      <c r="E65" s="13">
        <v>-54.091075766404231</v>
      </c>
      <c r="F65" s="13">
        <v>326.09884926562495</v>
      </c>
      <c r="G65" s="13">
        <v>641.84345694119759</v>
      </c>
      <c r="H65" s="15">
        <v>693.18895633156285</v>
      </c>
    </row>
    <row r="66" spans="1:8" ht="18.95" customHeight="1" x14ac:dyDescent="0.2">
      <c r="A66" s="12" t="s">
        <v>52</v>
      </c>
      <c r="B66" s="13">
        <f>SUM(B67:B71)</f>
        <v>304638.61110617482</v>
      </c>
      <c r="C66" s="13">
        <f t="shared" ref="C66:H66" si="12">SUM(C67:C71)</f>
        <v>-461678.12051573594</v>
      </c>
      <c r="D66" s="13">
        <f t="shared" si="12"/>
        <v>303230.38124397735</v>
      </c>
      <c r="E66" s="13">
        <f t="shared" si="12"/>
        <v>-185641.48538894663</v>
      </c>
      <c r="F66" s="13">
        <f t="shared" si="12"/>
        <v>131931.72432398706</v>
      </c>
      <c r="G66" s="13">
        <f t="shared" si="12"/>
        <v>223674.68560051822</v>
      </c>
      <c r="H66" s="15">
        <f t="shared" si="12"/>
        <v>228759.98937625228</v>
      </c>
    </row>
    <row r="67" spans="1:8" ht="17.649999999999999" customHeight="1" x14ac:dyDescent="0.2">
      <c r="A67" s="8" t="s">
        <v>58</v>
      </c>
      <c r="B67" s="13">
        <v>-28319.610170183776</v>
      </c>
      <c r="C67" s="13">
        <v>-612.96472087747884</v>
      </c>
      <c r="D67" s="13">
        <v>-5004.0215375042126</v>
      </c>
      <c r="E67" s="13">
        <v>2178.9514903051136</v>
      </c>
      <c r="F67" s="13">
        <v>12489.852018115114</v>
      </c>
      <c r="G67" s="13">
        <v>-875.91555984485967</v>
      </c>
      <c r="H67" s="15">
        <v>-3374.1905501251335</v>
      </c>
    </row>
    <row r="68" spans="1:8" ht="17.649999999999999" customHeight="1" x14ac:dyDescent="0.2">
      <c r="A68" s="8" t="s">
        <v>59</v>
      </c>
      <c r="B68" s="13">
        <v>49227.003914481764</v>
      </c>
      <c r="C68" s="13">
        <v>27868.277953845329</v>
      </c>
      <c r="D68" s="13">
        <v>42123.248106684056</v>
      </c>
      <c r="E68" s="13">
        <v>-64969.16446626078</v>
      </c>
      <c r="F68" s="13">
        <v>95000.977223239344</v>
      </c>
      <c r="G68" s="13">
        <v>50996.673551892578</v>
      </c>
      <c r="H68" s="15">
        <v>75315.531539128104</v>
      </c>
    </row>
    <row r="69" spans="1:8" ht="17.649999999999999" customHeight="1" x14ac:dyDescent="0.2">
      <c r="A69" s="8" t="s">
        <v>53</v>
      </c>
      <c r="B69" s="13">
        <v>-48853.37174149241</v>
      </c>
      <c r="C69" s="13">
        <v>-724028.21508884523</v>
      </c>
      <c r="D69" s="13">
        <v>53452.911803200856</v>
      </c>
      <c r="E69" s="13">
        <v>-185249.46206091763</v>
      </c>
      <c r="F69" s="13">
        <v>-95859.259278942714</v>
      </c>
      <c r="G69" s="13">
        <v>53106.309672197902</v>
      </c>
      <c r="H69" s="15">
        <v>95339.576171917375</v>
      </c>
    </row>
    <row r="70" spans="1:8" ht="17.649999999999999" customHeight="1" x14ac:dyDescent="0.2">
      <c r="A70" s="8" t="s">
        <v>54</v>
      </c>
      <c r="B70" s="13">
        <v>-42637.667235871857</v>
      </c>
      <c r="C70" s="13">
        <v>37409.691565878806</v>
      </c>
      <c r="D70" s="13">
        <v>20780.972011351965</v>
      </c>
      <c r="E70" s="13">
        <v>-4063.9289535434082</v>
      </c>
      <c r="F70" s="13">
        <v>20774.784980169039</v>
      </c>
      <c r="G70" s="13">
        <v>30198.951738098123</v>
      </c>
      <c r="H70" s="15">
        <v>7380.9644790538287</v>
      </c>
    </row>
    <row r="71" spans="1:8" ht="17.649999999999999" customHeight="1" x14ac:dyDescent="0.2">
      <c r="A71" s="8" t="s">
        <v>55</v>
      </c>
      <c r="B71" s="13">
        <v>375222.25633924111</v>
      </c>
      <c r="C71" s="13">
        <v>197685.0897742626</v>
      </c>
      <c r="D71" s="13">
        <v>191877.27086024469</v>
      </c>
      <c r="E71" s="13">
        <v>66462.11860147008</v>
      </c>
      <c r="F71" s="13">
        <v>99525.369381406272</v>
      </c>
      <c r="G71" s="13">
        <v>90248.666198174498</v>
      </c>
      <c r="H71" s="15">
        <v>54098.107736278122</v>
      </c>
    </row>
    <row r="72" spans="1:8" ht="30" customHeight="1" x14ac:dyDescent="0.2">
      <c r="A72" s="28" t="s">
        <v>68</v>
      </c>
      <c r="B72" s="13">
        <v>243255.00534074876</v>
      </c>
      <c r="C72" s="13">
        <v>58018.919565928096</v>
      </c>
      <c r="D72" s="13">
        <v>-34070.829578444558</v>
      </c>
      <c r="E72" s="13">
        <v>10950.031446913003</v>
      </c>
      <c r="F72" s="13">
        <v>-137940.85732091349</v>
      </c>
      <c r="G72" s="13">
        <v>8436.4359013810863</v>
      </c>
      <c r="H72" s="15">
        <v>15621.85275986958</v>
      </c>
    </row>
    <row r="73" spans="1:8" ht="6" customHeight="1" x14ac:dyDescent="0.2">
      <c r="A73" s="29"/>
      <c r="B73" s="24"/>
      <c r="C73" s="24"/>
      <c r="D73" s="26"/>
      <c r="E73" s="26"/>
      <c r="F73" s="26"/>
      <c r="G73" s="24"/>
      <c r="H73" s="25"/>
    </row>
    <row r="74" spans="1:8" ht="6" customHeight="1" x14ac:dyDescent="0.2">
      <c r="B74" s="23"/>
      <c r="C74" s="23"/>
      <c r="D74" s="20"/>
      <c r="E74" s="20"/>
      <c r="F74" s="20"/>
      <c r="G74" s="30"/>
      <c r="H74" s="30"/>
    </row>
    <row r="75" spans="1:8" x14ac:dyDescent="0.2">
      <c r="A75" s="1" t="s">
        <v>65</v>
      </c>
      <c r="B75" s="22"/>
      <c r="C75" s="22"/>
      <c r="G75" s="22"/>
      <c r="H75" s="22"/>
    </row>
    <row r="76" spans="1:8" x14ac:dyDescent="0.2">
      <c r="A76" s="1" t="s">
        <v>71</v>
      </c>
    </row>
    <row r="77" spans="1:8" x14ac:dyDescent="0.2">
      <c r="A77" s="1" t="s">
        <v>3</v>
      </c>
    </row>
  </sheetData>
  <mergeCells count="7">
    <mergeCell ref="B9:H9"/>
    <mergeCell ref="A1:H1"/>
    <mergeCell ref="A2:H2"/>
    <mergeCell ref="A3:H3"/>
    <mergeCell ref="A5:H5"/>
    <mergeCell ref="A6:H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2024-11-26T13:35:14Z</cp:lastPrinted>
  <dcterms:created xsi:type="dcterms:W3CDTF">2018-11-26T14:54:11Z</dcterms:created>
  <dcterms:modified xsi:type="dcterms:W3CDTF">2024-11-26T14:15:33Z</dcterms:modified>
</cp:coreProperties>
</file>